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<sst xmlns="http://schemas.openxmlformats.org/spreadsheetml/2006/main" count="870" uniqueCount="151">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</sst>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102010.96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151600</v>
      </c>
      <c r="E10" s="45">
        <v>173385.8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110</v>
      </c>
      <c r="E13" s="45">
        <v>110</v>
      </c>
    </row>
    <row r="14" spans="2:5" ht="15">
      <c r="B14" s="13">
        <v>10301</v>
      </c>
      <c r="C14" s="54" t="s">
        <v>11</v>
      </c>
      <c r="D14" s="39">
        <v>95000</v>
      </c>
      <c r="E14" s="45">
        <v>98053.29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246710</v>
      </c>
      <c r="E16" s="51">
        <f>E10+E11+E12+E13+E14+E15</f>
        <v>271549.08999999997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66650</v>
      </c>
      <c r="E18" s="45">
        <v>89800.79000000001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5500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66650</v>
      </c>
      <c r="E23" s="51">
        <f>E18+E19+E20+E21+E22</f>
        <v>95300.79000000001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44700</v>
      </c>
      <c r="E25" s="45">
        <v>73152.23000000001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31600</v>
      </c>
      <c r="E29" s="50">
        <v>31966.64</v>
      </c>
    </row>
    <row r="30" spans="2:5" ht="15.75" thickBot="1">
      <c r="B30" s="16">
        <v>30000</v>
      </c>
      <c r="C30" s="15" t="s">
        <v>32</v>
      </c>
      <c r="D30" s="48">
        <f>D25+D26+D27+D28+D29</f>
        <v>76350</v>
      </c>
      <c r="E30" s="51">
        <f>E25+E26+E27+E28+E29</f>
        <v>105168.87000000001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72000</v>
      </c>
      <c r="E33" s="59">
        <v>208465.32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3000</v>
      </c>
      <c r="E36" s="50">
        <v>3000</v>
      </c>
    </row>
    <row r="37" spans="2:5" ht="15.75" thickBot="1">
      <c r="B37" s="16">
        <v>40000</v>
      </c>
      <c r="C37" s="15" t="s">
        <v>40</v>
      </c>
      <c r="D37" s="48">
        <f>D32+D33+D34+D35+D36</f>
        <v>75000</v>
      </c>
      <c r="E37" s="51">
        <f>E32+E33+E34+E35+E36</f>
        <v>211465.32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8659.59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8659.59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102400</v>
      </c>
      <c r="E51" s="62">
        <v>102400</v>
      </c>
    </row>
    <row r="52" spans="2:5" ht="15.75" thickBot="1">
      <c r="B52" s="16">
        <v>70000</v>
      </c>
      <c r="C52" s="15" t="s">
        <v>58</v>
      </c>
      <c r="D52" s="48">
        <f>D51</f>
        <v>102400</v>
      </c>
      <c r="E52" s="51">
        <f>E51</f>
        <v>102400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150000</v>
      </c>
      <c r="E54" s="45">
        <v>206706.78</v>
      </c>
    </row>
    <row r="55" spans="2:5" ht="15">
      <c r="B55" s="13">
        <v>90200</v>
      </c>
      <c r="C55" s="54" t="s">
        <v>62</v>
      </c>
      <c r="D55" s="61">
        <v>129000</v>
      </c>
      <c r="E55" s="62">
        <v>130307.92</v>
      </c>
    </row>
    <row r="56" spans="2:5" ht="15.75" thickBot="1">
      <c r="B56" s="16">
        <v>90000</v>
      </c>
      <c r="C56" s="15" t="s">
        <v>63</v>
      </c>
      <c r="D56" s="48">
        <f>D54+D55</f>
        <v>279000</v>
      </c>
      <c r="E56" s="51">
        <f>E54+E55</f>
        <v>337014.7</v>
      </c>
    </row>
    <row r="57" spans="2:5" ht="16.5" thickBot="1" thickTop="1">
      <c r="B57" s="109" t="s">
        <v>64</v>
      </c>
      <c r="C57" s="110"/>
      <c r="D57" s="52">
        <f>D16+D23+D30+D37+D43+D49+D52+D56</f>
        <v>846110</v>
      </c>
      <c r="E57" s="55">
        <f>E16+E23+E30+E37+E43+E49+E52+E56</f>
        <v>1131558.36</v>
      </c>
    </row>
    <row r="58" spans="2:5" ht="16.5" thickBot="1" thickTop="1">
      <c r="B58" s="109" t="s">
        <v>65</v>
      </c>
      <c r="C58" s="110"/>
      <c r="D58" s="52">
        <f>D57+D5+D6+D7+D8</f>
        <v>846110</v>
      </c>
      <c r="E58" s="55">
        <f>E57+E5+E6+E7+E8</f>
        <v>1233569.32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151600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110</v>
      </c>
      <c r="E13" s="45"/>
    </row>
    <row r="14" spans="2:5" ht="15">
      <c r="B14" s="13">
        <v>10301</v>
      </c>
      <c r="C14" s="54" t="s">
        <v>11</v>
      </c>
      <c r="D14" s="39">
        <v>93000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244710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58340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58340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45200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76350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24120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27120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102400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102400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150000</v>
      </c>
      <c r="E54" s="45"/>
    </row>
    <row r="55" spans="2:5" ht="15">
      <c r="B55" s="13">
        <v>90200</v>
      </c>
      <c r="C55" s="54" t="s">
        <v>62</v>
      </c>
      <c r="D55" s="61">
        <v>129000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279000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787920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787920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151600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110</v>
      </c>
      <c r="E13" s="45"/>
    </row>
    <row r="14" spans="2:5" ht="15">
      <c r="B14" s="13">
        <v>10301</v>
      </c>
      <c r="C14" s="54" t="s">
        <v>11</v>
      </c>
      <c r="D14" s="39">
        <v>91000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242710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57500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57500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45200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76350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23490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26490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102400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102400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150000</v>
      </c>
      <c r="E54" s="45"/>
    </row>
    <row r="55" spans="2:5" ht="15">
      <c r="B55" s="13">
        <v>90200</v>
      </c>
      <c r="C55" s="54" t="s">
        <v>62</v>
      </c>
      <c r="D55" s="61">
        <v>129000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279000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784450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784450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100400</v>
      </c>
      <c r="E10" s="89">
        <v>0</v>
      </c>
      <c r="F10" s="90">
        <v>111320.64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40600</v>
      </c>
      <c r="AF10" s="89">
        <v>0</v>
      </c>
      <c r="AG10" s="90">
        <v>41953.810000000005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141000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153274.45</v>
      </c>
    </row>
    <row r="11" spans="2:76" ht="15">
      <c r="B11" s="13">
        <v>102</v>
      </c>
      <c r="C11" s="25" t="s">
        <v>92</v>
      </c>
      <c r="D11" s="88">
        <v>7380</v>
      </c>
      <c r="E11" s="89">
        <v>0</v>
      </c>
      <c r="F11" s="90">
        <v>7852.16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3060</v>
      </c>
      <c r="AF11" s="89">
        <v>0</v>
      </c>
      <c r="AG11" s="90">
        <v>3312.2799999999997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10440</v>
      </c>
      <c r="BW11" s="77">
        <f t="shared" si="1"/>
        <v>0</v>
      </c>
      <c r="BX11" s="79">
        <f t="shared" si="2"/>
        <v>11164.439999999999</v>
      </c>
    </row>
    <row r="12" spans="2:76" ht="15">
      <c r="B12" s="13">
        <v>103</v>
      </c>
      <c r="C12" s="25" t="s">
        <v>93</v>
      </c>
      <c r="D12" s="88">
        <v>47250</v>
      </c>
      <c r="E12" s="89">
        <v>0</v>
      </c>
      <c r="F12" s="90">
        <v>66487.91</v>
      </c>
      <c r="G12" s="88"/>
      <c r="H12" s="89"/>
      <c r="I12" s="90"/>
      <c r="J12" s="97"/>
      <c r="K12" s="89"/>
      <c r="L12" s="101"/>
      <c r="M12" s="91">
        <v>8900</v>
      </c>
      <c r="N12" s="89">
        <v>0</v>
      </c>
      <c r="O12" s="90">
        <v>12590.070000000002</v>
      </c>
      <c r="P12" s="91">
        <v>2400</v>
      </c>
      <c r="Q12" s="89">
        <v>0</v>
      </c>
      <c r="R12" s="90">
        <v>5932.01</v>
      </c>
      <c r="S12" s="91">
        <v>3460</v>
      </c>
      <c r="T12" s="89">
        <v>0</v>
      </c>
      <c r="U12" s="90">
        <v>3842.08</v>
      </c>
      <c r="V12" s="91">
        <v>1000</v>
      </c>
      <c r="W12" s="89">
        <v>0</v>
      </c>
      <c r="X12" s="90">
        <v>1324.2</v>
      </c>
      <c r="Y12" s="91"/>
      <c r="Z12" s="89"/>
      <c r="AA12" s="90"/>
      <c r="AB12" s="91">
        <v>37800</v>
      </c>
      <c r="AC12" s="89">
        <v>0</v>
      </c>
      <c r="AD12" s="90">
        <v>44318.23</v>
      </c>
      <c r="AE12" s="91">
        <v>50940</v>
      </c>
      <c r="AF12" s="89">
        <v>0</v>
      </c>
      <c r="AG12" s="90">
        <v>65765.9</v>
      </c>
      <c r="AH12" s="91"/>
      <c r="AI12" s="89"/>
      <c r="AJ12" s="90"/>
      <c r="AK12" s="91">
        <v>1300</v>
      </c>
      <c r="AL12" s="89">
        <v>0</v>
      </c>
      <c r="AM12" s="90">
        <v>1940.15</v>
      </c>
      <c r="AN12" s="91"/>
      <c r="AO12" s="89"/>
      <c r="AP12" s="90"/>
      <c r="AQ12" s="91">
        <v>500</v>
      </c>
      <c r="AR12" s="89">
        <v>0</v>
      </c>
      <c r="AS12" s="90">
        <v>988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153550</v>
      </c>
      <c r="BW12" s="77">
        <f t="shared" si="1"/>
        <v>0</v>
      </c>
      <c r="BX12" s="79">
        <f t="shared" si="2"/>
        <v>203188.55</v>
      </c>
    </row>
    <row r="13" spans="2:76" ht="15">
      <c r="B13" s="13">
        <v>104</v>
      </c>
      <c r="C13" s="25" t="s">
        <v>19</v>
      </c>
      <c r="D13" s="88">
        <v>11400</v>
      </c>
      <c r="E13" s="89">
        <v>0</v>
      </c>
      <c r="F13" s="90">
        <v>15487.24</v>
      </c>
      <c r="G13" s="88"/>
      <c r="H13" s="89"/>
      <c r="I13" s="90"/>
      <c r="J13" s="97"/>
      <c r="K13" s="89"/>
      <c r="L13" s="101"/>
      <c r="M13" s="91">
        <v>200</v>
      </c>
      <c r="N13" s="89">
        <v>0</v>
      </c>
      <c r="O13" s="90">
        <v>200</v>
      </c>
      <c r="P13" s="91">
        <v>800</v>
      </c>
      <c r="Q13" s="89">
        <v>0</v>
      </c>
      <c r="R13" s="90">
        <v>800</v>
      </c>
      <c r="S13" s="91">
        <v>0</v>
      </c>
      <c r="T13" s="89">
        <v>0</v>
      </c>
      <c r="U13" s="90">
        <v>0</v>
      </c>
      <c r="V13" s="91">
        <v>2500</v>
      </c>
      <c r="W13" s="89">
        <v>0</v>
      </c>
      <c r="X13" s="90">
        <v>3340</v>
      </c>
      <c r="Y13" s="91">
        <v>0</v>
      </c>
      <c r="Z13" s="89">
        <v>0</v>
      </c>
      <c r="AA13" s="90">
        <v>0</v>
      </c>
      <c r="AB13" s="91">
        <v>3100</v>
      </c>
      <c r="AC13" s="89">
        <v>0</v>
      </c>
      <c r="AD13" s="90">
        <v>6857.46</v>
      </c>
      <c r="AE13" s="91">
        <v>4000</v>
      </c>
      <c r="AF13" s="89">
        <v>0</v>
      </c>
      <c r="AG13" s="90">
        <v>6148</v>
      </c>
      <c r="AH13" s="91">
        <v>1000</v>
      </c>
      <c r="AI13" s="89">
        <v>0</v>
      </c>
      <c r="AJ13" s="90">
        <v>1000</v>
      </c>
      <c r="AK13" s="91">
        <v>8400</v>
      </c>
      <c r="AL13" s="89">
        <v>0</v>
      </c>
      <c r="AM13" s="90">
        <v>8418.42</v>
      </c>
      <c r="AN13" s="91"/>
      <c r="AO13" s="89"/>
      <c r="AP13" s="90"/>
      <c r="AQ13" s="91">
        <v>1150</v>
      </c>
      <c r="AR13" s="89">
        <v>0</v>
      </c>
      <c r="AS13" s="90">
        <v>1297.08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32550</v>
      </c>
      <c r="BW13" s="77">
        <f t="shared" si="1"/>
        <v>0</v>
      </c>
      <c r="BX13" s="79">
        <f t="shared" si="2"/>
        <v>43548.2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2060</v>
      </c>
      <c r="E16" s="89">
        <v>0</v>
      </c>
      <c r="F16" s="90">
        <v>2110.36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2730</v>
      </c>
      <c r="AF16" s="89">
        <v>0</v>
      </c>
      <c r="AG16" s="101">
        <v>2793.48</v>
      </c>
      <c r="AH16" s="97"/>
      <c r="AI16" s="89"/>
      <c r="AJ16" s="101"/>
      <c r="AK16" s="97">
        <v>3510</v>
      </c>
      <c r="AL16" s="89">
        <v>0</v>
      </c>
      <c r="AM16" s="101">
        <v>3552.08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8300</v>
      </c>
      <c r="BW16" s="77">
        <f t="shared" si="1"/>
        <v>0</v>
      </c>
      <c r="BX16" s="79">
        <f t="shared" si="2"/>
        <v>8455.92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>
        <v>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500</v>
      </c>
    </row>
    <row r="19" spans="2:76" ht="15">
      <c r="B19" s="13">
        <v>110</v>
      </c>
      <c r="C19" s="25" t="s">
        <v>98</v>
      </c>
      <c r="D19" s="88">
        <v>11000</v>
      </c>
      <c r="E19" s="89">
        <v>0</v>
      </c>
      <c r="F19" s="90">
        <v>11000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3120</v>
      </c>
      <c r="BJ19" s="89">
        <v>0</v>
      </c>
      <c r="BK19" s="101">
        <v>1000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14120</v>
      </c>
      <c r="BW19" s="77">
        <f t="shared" si="1"/>
        <v>0</v>
      </c>
      <c r="BX19" s="79">
        <f t="shared" si="2"/>
        <v>12000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179990</v>
      </c>
      <c r="E20" s="78">
        <f t="shared" si="3"/>
        <v>0</v>
      </c>
      <c r="F20" s="79">
        <f t="shared" si="3"/>
        <v>214758.31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9100</v>
      </c>
      <c r="N20" s="78">
        <f t="shared" si="3"/>
        <v>0</v>
      </c>
      <c r="O20" s="77">
        <f t="shared" si="3"/>
        <v>12790.070000000002</v>
      </c>
      <c r="P20" s="98">
        <f t="shared" si="3"/>
        <v>3200</v>
      </c>
      <c r="Q20" s="78">
        <f t="shared" si="3"/>
        <v>0</v>
      </c>
      <c r="R20" s="77">
        <f t="shared" si="3"/>
        <v>6732.01</v>
      </c>
      <c r="S20" s="98">
        <f t="shared" si="3"/>
        <v>3460</v>
      </c>
      <c r="T20" s="78">
        <f t="shared" si="3"/>
        <v>0</v>
      </c>
      <c r="U20" s="77">
        <f t="shared" si="3"/>
        <v>3842.08</v>
      </c>
      <c r="V20" s="98">
        <f t="shared" si="3"/>
        <v>3500</v>
      </c>
      <c r="W20" s="78">
        <f t="shared" si="3"/>
        <v>0</v>
      </c>
      <c r="X20" s="77">
        <f t="shared" si="3"/>
        <v>4664.2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40900</v>
      </c>
      <c r="AC20" s="78">
        <f t="shared" si="3"/>
        <v>0</v>
      </c>
      <c r="AD20" s="77">
        <f t="shared" si="3"/>
        <v>51175.69</v>
      </c>
      <c r="AE20" s="98">
        <f t="shared" si="3"/>
        <v>101330</v>
      </c>
      <c r="AF20" s="78">
        <f t="shared" si="3"/>
        <v>0</v>
      </c>
      <c r="AG20" s="77">
        <f t="shared" si="3"/>
        <v>119973.46999999999</v>
      </c>
      <c r="AH20" s="98">
        <f t="shared" si="3"/>
        <v>1000</v>
      </c>
      <c r="AI20" s="78">
        <f t="shared" si="3"/>
        <v>0</v>
      </c>
      <c r="AJ20" s="77">
        <f t="shared" si="3"/>
        <v>1000</v>
      </c>
      <c r="AK20" s="98">
        <f t="shared" si="3"/>
        <v>13210</v>
      </c>
      <c r="AL20" s="78">
        <f t="shared" si="3"/>
        <v>0</v>
      </c>
      <c r="AM20" s="77">
        <f t="shared" si="3"/>
        <v>13910.65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1650</v>
      </c>
      <c r="AR20" s="78">
        <f t="shared" si="3"/>
        <v>0</v>
      </c>
      <c r="AS20" s="77">
        <f t="shared" si="3"/>
        <v>2285.08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3120</v>
      </c>
      <c r="BJ20" s="78">
        <f t="shared" si="3"/>
        <v>0</v>
      </c>
      <c r="BK20" s="77">
        <f t="shared" si="3"/>
        <v>1000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360460</v>
      </c>
      <c r="BW20" s="77">
        <f>BW10+BW11+BW12+BW13+BW14+BW15+BW16+BW17+BW18+BW19</f>
        <v>0</v>
      </c>
      <c r="BX20" s="95">
        <f>BX10+BX11+BX12+BX13+BX14+BX15+BX16+BX17+BX18+BX19</f>
        <v>432131.56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2000</v>
      </c>
      <c r="E24" s="89">
        <v>0</v>
      </c>
      <c r="F24" s="90">
        <v>5050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3000</v>
      </c>
      <c r="AE24" s="97">
        <v>52000</v>
      </c>
      <c r="AF24" s="89">
        <v>0</v>
      </c>
      <c r="AG24" s="101">
        <v>95696.73</v>
      </c>
      <c r="AH24" s="97"/>
      <c r="AI24" s="89"/>
      <c r="AJ24" s="101"/>
      <c r="AK24" s="97">
        <v>0</v>
      </c>
      <c r="AL24" s="89">
        <v>0</v>
      </c>
      <c r="AM24" s="101">
        <v>1366.4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54000</v>
      </c>
      <c r="BW24" s="77">
        <f t="shared" si="4"/>
        <v>0</v>
      </c>
      <c r="BX24" s="79">
        <f t="shared" si="4"/>
        <v>105113.12999999999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3000</v>
      </c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3000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>
        <v>20000</v>
      </c>
      <c r="W27" s="89">
        <v>0</v>
      </c>
      <c r="X27" s="101">
        <v>20000</v>
      </c>
      <c r="Y27" s="97"/>
      <c r="Z27" s="89"/>
      <c r="AA27" s="101"/>
      <c r="AB27" s="97">
        <v>1000</v>
      </c>
      <c r="AC27" s="89">
        <v>0</v>
      </c>
      <c r="AD27" s="101">
        <v>1000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21000</v>
      </c>
      <c r="BW27" s="77">
        <f t="shared" si="4"/>
        <v>0</v>
      </c>
      <c r="BX27" s="79">
        <f t="shared" si="4"/>
        <v>21000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2000</v>
      </c>
      <c r="E28" s="78">
        <f t="shared" si="5"/>
        <v>0</v>
      </c>
      <c r="F28" s="79">
        <f t="shared" si="5"/>
        <v>5050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3000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20000</v>
      </c>
      <c r="W28" s="78">
        <f t="shared" si="5"/>
        <v>0</v>
      </c>
      <c r="X28" s="77">
        <f t="shared" si="5"/>
        <v>20000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1000</v>
      </c>
      <c r="AC28" s="78">
        <f t="shared" si="5"/>
        <v>0</v>
      </c>
      <c r="AD28" s="77">
        <f t="shared" si="5"/>
        <v>4000</v>
      </c>
      <c r="AE28" s="98">
        <f t="shared" si="5"/>
        <v>52000</v>
      </c>
      <c r="AF28" s="78">
        <f t="shared" si="5"/>
        <v>0</v>
      </c>
      <c r="AG28" s="77">
        <f t="shared" si="5"/>
        <v>95696.73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1366.4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75000</v>
      </c>
      <c r="BW28" s="77">
        <f>BW23+BW24+BW25+BW26+BW27</f>
        <v>0</v>
      </c>
      <c r="BX28" s="95">
        <f>BX23+BX24+BX25+BX26+BX27</f>
        <v>129113.12999999999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29250</v>
      </c>
      <c r="BM40" s="89">
        <v>0</v>
      </c>
      <c r="BN40" s="101">
        <v>29352.59</v>
      </c>
      <c r="BO40" s="97"/>
      <c r="BP40" s="89"/>
      <c r="BQ40" s="101"/>
      <c r="BR40" s="97"/>
      <c r="BS40" s="89"/>
      <c r="BT40" s="101"/>
      <c r="BU40" s="76"/>
      <c r="BV40" s="85">
        <f t="shared" si="10"/>
        <v>29250</v>
      </c>
      <c r="BW40" s="77">
        <f t="shared" si="10"/>
        <v>0</v>
      </c>
      <c r="BX40" s="79">
        <f t="shared" si="10"/>
        <v>29352.59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29250</v>
      </c>
      <c r="BM42" s="78">
        <f t="shared" si="12"/>
        <v>0</v>
      </c>
      <c r="BN42" s="77">
        <f t="shared" si="12"/>
        <v>29352.59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29250</v>
      </c>
      <c r="BW42" s="77">
        <f>BW38+BW39+BW40+BW41</f>
        <v>0</v>
      </c>
      <c r="BX42" s="95">
        <f>BX38+BX39+BX40+BX41</f>
        <v>29352.59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102400</v>
      </c>
      <c r="BP45" s="89">
        <v>0</v>
      </c>
      <c r="BQ45" s="101">
        <v>102400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102400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102400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102400</v>
      </c>
      <c r="BP46" s="78">
        <f>BP45</f>
        <v>0</v>
      </c>
      <c r="BQ46" s="95">
        <f>BQ45</f>
        <v>102400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102400</v>
      </c>
      <c r="BW46" s="77">
        <f>BW45</f>
        <v>0</v>
      </c>
      <c r="BX46" s="95">
        <f>BX45</f>
        <v>102400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176000</v>
      </c>
      <c r="BS49" s="89">
        <v>0</v>
      </c>
      <c r="BT49" s="101">
        <v>241908.87</v>
      </c>
      <c r="BU49" s="76"/>
      <c r="BV49" s="85">
        <f aca="true" t="shared" si="15" ref="BV49:BX50">D49+G49+J49+M49+P49+S49+V49+Y49+AB49+AE49+AH49+AK49+AN49+AQ49+AT49+AW49+AZ49+BC49+BF49+BI49+BL49+BO49+BR49</f>
        <v>176000</v>
      </c>
      <c r="BW49" s="77">
        <f t="shared" si="15"/>
        <v>0</v>
      </c>
      <c r="BX49" s="79">
        <f t="shared" si="15"/>
        <v>241908.87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103000</v>
      </c>
      <c r="BS50" s="89">
        <v>0</v>
      </c>
      <c r="BT50" s="101">
        <v>125165.15</v>
      </c>
      <c r="BU50" s="76"/>
      <c r="BV50" s="85">
        <f t="shared" si="15"/>
        <v>103000</v>
      </c>
      <c r="BW50" s="77">
        <f t="shared" si="15"/>
        <v>0</v>
      </c>
      <c r="BX50" s="79">
        <f t="shared" si="15"/>
        <v>125165.15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279000</v>
      </c>
      <c r="BS51" s="78">
        <f>BS49+BS50</f>
        <v>0</v>
      </c>
      <c r="BT51" s="77">
        <f>BT49+BT50</f>
        <v>367074.02</v>
      </c>
      <c r="BU51" s="85"/>
      <c r="BV51" s="85">
        <f>BV49+BV50</f>
        <v>279000</v>
      </c>
      <c r="BW51" s="77">
        <f>BW49+BW50</f>
        <v>0</v>
      </c>
      <c r="BX51" s="95">
        <f>BX49+BX50</f>
        <v>367074.02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181990</v>
      </c>
      <c r="E53" s="86">
        <f t="shared" si="18"/>
        <v>0</v>
      </c>
      <c r="F53" s="86">
        <f t="shared" si="18"/>
        <v>219808.31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9100</v>
      </c>
      <c r="N53" s="86">
        <f t="shared" si="18"/>
        <v>0</v>
      </c>
      <c r="O53" s="86">
        <f t="shared" si="18"/>
        <v>12790.070000000002</v>
      </c>
      <c r="P53" s="86">
        <f t="shared" si="18"/>
        <v>3200</v>
      </c>
      <c r="Q53" s="86">
        <f t="shared" si="18"/>
        <v>0</v>
      </c>
      <c r="R53" s="86">
        <f t="shared" si="18"/>
        <v>9732.01</v>
      </c>
      <c r="S53" s="86">
        <f t="shared" si="18"/>
        <v>3460</v>
      </c>
      <c r="T53" s="86">
        <f t="shared" si="18"/>
        <v>0</v>
      </c>
      <c r="U53" s="86">
        <f t="shared" si="18"/>
        <v>3842.08</v>
      </c>
      <c r="V53" s="86">
        <f t="shared" si="18"/>
        <v>23500</v>
      </c>
      <c r="W53" s="86">
        <f t="shared" si="18"/>
        <v>0</v>
      </c>
      <c r="X53" s="86">
        <f t="shared" si="18"/>
        <v>24664.2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41900</v>
      </c>
      <c r="AC53" s="86">
        <f t="shared" si="18"/>
        <v>0</v>
      </c>
      <c r="AD53" s="86">
        <f t="shared" si="18"/>
        <v>55175.69</v>
      </c>
      <c r="AE53" s="86">
        <f t="shared" si="18"/>
        <v>153330</v>
      </c>
      <c r="AF53" s="86">
        <f t="shared" si="18"/>
        <v>0</v>
      </c>
      <c r="AG53" s="86">
        <f t="shared" si="18"/>
        <v>215670.19999999998</v>
      </c>
      <c r="AH53" s="86">
        <f t="shared" si="18"/>
        <v>1000</v>
      </c>
      <c r="AI53" s="86">
        <f t="shared" si="18"/>
        <v>0</v>
      </c>
      <c r="AJ53" s="86">
        <f aca="true" t="shared" si="19" ref="AJ53:BT53">AJ20+AJ28+AJ35+AJ42+AJ46+AJ51</f>
        <v>1000</v>
      </c>
      <c r="AK53" s="86">
        <f t="shared" si="19"/>
        <v>13210</v>
      </c>
      <c r="AL53" s="86">
        <f t="shared" si="19"/>
        <v>0</v>
      </c>
      <c r="AM53" s="86">
        <f t="shared" si="19"/>
        <v>15277.05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1650</v>
      </c>
      <c r="AR53" s="86">
        <f t="shared" si="19"/>
        <v>0</v>
      </c>
      <c r="AS53" s="86">
        <f t="shared" si="19"/>
        <v>2285.08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3120</v>
      </c>
      <c r="BJ53" s="86">
        <f t="shared" si="19"/>
        <v>0</v>
      </c>
      <c r="BK53" s="86">
        <f t="shared" si="19"/>
        <v>1000</v>
      </c>
      <c r="BL53" s="86">
        <f t="shared" si="19"/>
        <v>29250</v>
      </c>
      <c r="BM53" s="86">
        <f t="shared" si="19"/>
        <v>0</v>
      </c>
      <c r="BN53" s="86">
        <f t="shared" si="19"/>
        <v>29352.59</v>
      </c>
      <c r="BO53" s="86">
        <f t="shared" si="19"/>
        <v>102400</v>
      </c>
      <c r="BP53" s="86">
        <f t="shared" si="19"/>
        <v>0</v>
      </c>
      <c r="BQ53" s="86">
        <f t="shared" si="19"/>
        <v>102400</v>
      </c>
      <c r="BR53" s="86">
        <f t="shared" si="19"/>
        <v>279000</v>
      </c>
      <c r="BS53" s="86">
        <f t="shared" si="19"/>
        <v>0</v>
      </c>
      <c r="BT53" s="86">
        <f t="shared" si="19"/>
        <v>367074.02</v>
      </c>
      <c r="BU53" s="86">
        <f>BU8</f>
        <v>0</v>
      </c>
      <c r="BV53" s="102">
        <f>BV8+BV20+BV28+BV35+BV42+BV46+BV51</f>
        <v>846110</v>
      </c>
      <c r="BW53" s="87">
        <f>BW20+BW28+BW35+BW42+BW46+BW51</f>
        <v>0</v>
      </c>
      <c r="BX53" s="87">
        <f>BX20+BX28+BX35+BX42+BX46+BX51</f>
        <v>1060071.2999999998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100400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40600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141000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7380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3060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10440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44450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8800</v>
      </c>
      <c r="N12" s="89">
        <v>0</v>
      </c>
      <c r="O12" s="90"/>
      <c r="P12" s="91">
        <v>400</v>
      </c>
      <c r="Q12" s="89">
        <v>0</v>
      </c>
      <c r="R12" s="90"/>
      <c r="S12" s="91">
        <v>3460</v>
      </c>
      <c r="T12" s="89">
        <v>0</v>
      </c>
      <c r="U12" s="90"/>
      <c r="V12" s="91">
        <v>1000</v>
      </c>
      <c r="W12" s="89">
        <v>0</v>
      </c>
      <c r="X12" s="90"/>
      <c r="Y12" s="91"/>
      <c r="Z12" s="89"/>
      <c r="AA12" s="90"/>
      <c r="AB12" s="91">
        <v>37800</v>
      </c>
      <c r="AC12" s="89">
        <v>0</v>
      </c>
      <c r="AD12" s="90"/>
      <c r="AE12" s="91">
        <v>50350</v>
      </c>
      <c r="AF12" s="89">
        <v>0</v>
      </c>
      <c r="AG12" s="90"/>
      <c r="AH12" s="91"/>
      <c r="AI12" s="89"/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148060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9650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200</v>
      </c>
      <c r="N13" s="89">
        <v>0</v>
      </c>
      <c r="O13" s="90"/>
      <c r="P13" s="91">
        <v>300</v>
      </c>
      <c r="Q13" s="89">
        <v>0</v>
      </c>
      <c r="R13" s="90"/>
      <c r="S13" s="91">
        <v>0</v>
      </c>
      <c r="T13" s="89">
        <v>0</v>
      </c>
      <c r="U13" s="90"/>
      <c r="V13" s="91">
        <v>2500</v>
      </c>
      <c r="W13" s="89">
        <v>0</v>
      </c>
      <c r="X13" s="90"/>
      <c r="Y13" s="91">
        <v>0</v>
      </c>
      <c r="Z13" s="89">
        <v>0</v>
      </c>
      <c r="AA13" s="90"/>
      <c r="AB13" s="91">
        <v>3100</v>
      </c>
      <c r="AC13" s="89">
        <v>0</v>
      </c>
      <c r="AD13" s="90"/>
      <c r="AE13" s="91">
        <v>2000</v>
      </c>
      <c r="AF13" s="89">
        <v>0</v>
      </c>
      <c r="AG13" s="90"/>
      <c r="AH13" s="91">
        <v>1000</v>
      </c>
      <c r="AI13" s="89">
        <v>0</v>
      </c>
      <c r="AJ13" s="90"/>
      <c r="AK13" s="91">
        <v>8400</v>
      </c>
      <c r="AL13" s="89">
        <v>0</v>
      </c>
      <c r="AM13" s="90"/>
      <c r="AN13" s="91"/>
      <c r="AO13" s="89"/>
      <c r="AP13" s="90"/>
      <c r="AQ13" s="91">
        <v>1150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28300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1910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2250</v>
      </c>
      <c r="AF16" s="89">
        <v>0</v>
      </c>
      <c r="AG16" s="101"/>
      <c r="AH16" s="97"/>
      <c r="AI16" s="89"/>
      <c r="AJ16" s="101"/>
      <c r="AK16" s="97">
        <v>2830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6990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3440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13940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174290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9000</v>
      </c>
      <c r="N20" s="78">
        <f t="shared" si="1"/>
        <v>0</v>
      </c>
      <c r="O20" s="77">
        <f t="shared" si="1"/>
        <v>0</v>
      </c>
      <c r="P20" s="98">
        <f t="shared" si="1"/>
        <v>700</v>
      </c>
      <c r="Q20" s="78">
        <f t="shared" si="1"/>
        <v>0</v>
      </c>
      <c r="R20" s="77">
        <f t="shared" si="1"/>
        <v>0</v>
      </c>
      <c r="S20" s="98">
        <f t="shared" si="1"/>
        <v>3460</v>
      </c>
      <c r="T20" s="78">
        <f t="shared" si="1"/>
        <v>0</v>
      </c>
      <c r="U20" s="77">
        <f t="shared" si="1"/>
        <v>0</v>
      </c>
      <c r="V20" s="98">
        <f t="shared" si="1"/>
        <v>3500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40900</v>
      </c>
      <c r="AC20" s="78">
        <f t="shared" si="1"/>
        <v>0</v>
      </c>
      <c r="AD20" s="77">
        <f t="shared" si="1"/>
        <v>0</v>
      </c>
      <c r="AE20" s="98">
        <f t="shared" si="1"/>
        <v>98260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12530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3440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348730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27120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27120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27120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27120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30670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30670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30670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30670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102400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102400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102400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102400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176000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103000</v>
      </c>
      <c r="BS50" s="89">
        <v>0</v>
      </c>
      <c r="BT50" s="101"/>
      <c r="BU50" s="76"/>
      <c r="BV50" s="85">
        <f t="shared" si="9"/>
        <v>103000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279000</v>
      </c>
      <c r="BS51" s="78">
        <f>BS49+BS50</f>
        <v>0</v>
      </c>
      <c r="BT51" s="77">
        <f>BT49+BT50</f>
        <v>0</v>
      </c>
      <c r="BU51" s="85"/>
      <c r="BV51" s="85">
        <f>BV49+BV50</f>
        <v>279000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174290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9000</v>
      </c>
      <c r="N53" s="86">
        <f t="shared" si="11"/>
        <v>0</v>
      </c>
      <c r="O53" s="86">
        <f t="shared" si="11"/>
        <v>0</v>
      </c>
      <c r="P53" s="86">
        <f t="shared" si="11"/>
        <v>700</v>
      </c>
      <c r="Q53" s="86">
        <f t="shared" si="11"/>
        <v>0</v>
      </c>
      <c r="R53" s="86">
        <f t="shared" si="11"/>
        <v>0</v>
      </c>
      <c r="S53" s="86">
        <f t="shared" si="11"/>
        <v>3460</v>
      </c>
      <c r="T53" s="86">
        <f t="shared" si="11"/>
        <v>0</v>
      </c>
      <c r="U53" s="86">
        <f t="shared" si="11"/>
        <v>0</v>
      </c>
      <c r="V53" s="86">
        <f t="shared" si="11"/>
        <v>3500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40900</v>
      </c>
      <c r="AC53" s="86">
        <f t="shared" si="11"/>
        <v>0</v>
      </c>
      <c r="AD53" s="86">
        <f t="shared" si="11"/>
        <v>0</v>
      </c>
      <c r="AE53" s="86">
        <f t="shared" si="11"/>
        <v>125380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12530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3440</v>
      </c>
      <c r="BJ53" s="86">
        <f t="shared" si="11"/>
        <v>0</v>
      </c>
      <c r="BK53" s="86">
        <f t="shared" si="11"/>
        <v>0</v>
      </c>
      <c r="BL53" s="86">
        <f t="shared" si="11"/>
        <v>30670</v>
      </c>
      <c r="BM53" s="86">
        <f t="shared" si="11"/>
        <v>0</v>
      </c>
      <c r="BN53" s="86">
        <f t="shared" si="11"/>
        <v>0</v>
      </c>
      <c r="BO53" s="86">
        <f t="shared" si="11"/>
        <v>102400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279000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787920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100400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40600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141000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7380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3060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10440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44450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8800</v>
      </c>
      <c r="N12" s="89">
        <v>0</v>
      </c>
      <c r="O12" s="90"/>
      <c r="P12" s="91">
        <v>400</v>
      </c>
      <c r="Q12" s="89">
        <v>0</v>
      </c>
      <c r="R12" s="90"/>
      <c r="S12" s="91">
        <v>3460</v>
      </c>
      <c r="T12" s="89">
        <v>0</v>
      </c>
      <c r="U12" s="90"/>
      <c r="V12" s="91">
        <v>1000</v>
      </c>
      <c r="W12" s="89">
        <v>0</v>
      </c>
      <c r="X12" s="90"/>
      <c r="Y12" s="91"/>
      <c r="Z12" s="89"/>
      <c r="AA12" s="90"/>
      <c r="AB12" s="91">
        <v>37800</v>
      </c>
      <c r="AC12" s="89">
        <v>0</v>
      </c>
      <c r="AD12" s="90"/>
      <c r="AE12" s="91">
        <v>50300</v>
      </c>
      <c r="AF12" s="89">
        <v>0</v>
      </c>
      <c r="AG12" s="90"/>
      <c r="AH12" s="91"/>
      <c r="AI12" s="89"/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148010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9550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200</v>
      </c>
      <c r="N13" s="89">
        <v>0</v>
      </c>
      <c r="O13" s="90"/>
      <c r="P13" s="91">
        <v>300</v>
      </c>
      <c r="Q13" s="89">
        <v>0</v>
      </c>
      <c r="R13" s="90"/>
      <c r="S13" s="91">
        <v>0</v>
      </c>
      <c r="T13" s="89">
        <v>0</v>
      </c>
      <c r="U13" s="90"/>
      <c r="V13" s="91">
        <v>2500</v>
      </c>
      <c r="W13" s="89">
        <v>0</v>
      </c>
      <c r="X13" s="90"/>
      <c r="Y13" s="91">
        <v>0</v>
      </c>
      <c r="Z13" s="89">
        <v>0</v>
      </c>
      <c r="AA13" s="90"/>
      <c r="AB13" s="91">
        <v>3100</v>
      </c>
      <c r="AC13" s="89">
        <v>0</v>
      </c>
      <c r="AD13" s="90"/>
      <c r="AE13" s="91">
        <v>2000</v>
      </c>
      <c r="AF13" s="89">
        <v>0</v>
      </c>
      <c r="AG13" s="90"/>
      <c r="AH13" s="91">
        <v>1000</v>
      </c>
      <c r="AI13" s="89">
        <v>0</v>
      </c>
      <c r="AJ13" s="90"/>
      <c r="AK13" s="91">
        <v>8400</v>
      </c>
      <c r="AL13" s="89">
        <v>0</v>
      </c>
      <c r="AM13" s="90"/>
      <c r="AN13" s="91"/>
      <c r="AO13" s="89"/>
      <c r="AP13" s="90"/>
      <c r="AQ13" s="91">
        <v>1150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28200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1750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1760</v>
      </c>
      <c r="AF16" s="89">
        <v>0</v>
      </c>
      <c r="AG16" s="101"/>
      <c r="AH16" s="97"/>
      <c r="AI16" s="89"/>
      <c r="AJ16" s="101"/>
      <c r="AK16" s="97">
        <v>2120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5630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3770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14270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174030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9000</v>
      </c>
      <c r="N20" s="78">
        <f t="shared" si="1"/>
        <v>0</v>
      </c>
      <c r="O20" s="77">
        <f t="shared" si="1"/>
        <v>0</v>
      </c>
      <c r="P20" s="98">
        <f t="shared" si="1"/>
        <v>700</v>
      </c>
      <c r="Q20" s="78">
        <f t="shared" si="1"/>
        <v>0</v>
      </c>
      <c r="R20" s="77">
        <f t="shared" si="1"/>
        <v>0</v>
      </c>
      <c r="S20" s="98">
        <f t="shared" si="1"/>
        <v>3460</v>
      </c>
      <c r="T20" s="78">
        <f t="shared" si="1"/>
        <v>0</v>
      </c>
      <c r="U20" s="77">
        <f t="shared" si="1"/>
        <v>0</v>
      </c>
      <c r="V20" s="98">
        <f t="shared" si="1"/>
        <v>3500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40900</v>
      </c>
      <c r="AC20" s="78">
        <f t="shared" si="1"/>
        <v>0</v>
      </c>
      <c r="AD20" s="77">
        <f t="shared" si="1"/>
        <v>0</v>
      </c>
      <c r="AE20" s="98">
        <f t="shared" si="1"/>
        <v>97720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11820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3770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347550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26490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26490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26490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26490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29010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29010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29010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29010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102400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102400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102400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102400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176000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103000</v>
      </c>
      <c r="BS50" s="89">
        <v>0</v>
      </c>
      <c r="BT50" s="101"/>
      <c r="BU50" s="76"/>
      <c r="BV50" s="85">
        <f t="shared" si="9"/>
        <v>103000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279000</v>
      </c>
      <c r="BS51" s="78">
        <f>BS49+BS50</f>
        <v>0</v>
      </c>
      <c r="BT51" s="77">
        <f>BT49+BT50</f>
        <v>0</v>
      </c>
      <c r="BU51" s="85"/>
      <c r="BV51" s="85">
        <f>BV49+BV50</f>
        <v>279000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174030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9000</v>
      </c>
      <c r="N53" s="86">
        <f t="shared" si="11"/>
        <v>0</v>
      </c>
      <c r="O53" s="86">
        <f t="shared" si="11"/>
        <v>0</v>
      </c>
      <c r="P53" s="86">
        <f t="shared" si="11"/>
        <v>700</v>
      </c>
      <c r="Q53" s="86">
        <f t="shared" si="11"/>
        <v>0</v>
      </c>
      <c r="R53" s="86">
        <f t="shared" si="11"/>
        <v>0</v>
      </c>
      <c r="S53" s="86">
        <f t="shared" si="11"/>
        <v>3460</v>
      </c>
      <c r="T53" s="86">
        <f t="shared" si="11"/>
        <v>0</v>
      </c>
      <c r="U53" s="86">
        <f t="shared" si="11"/>
        <v>0</v>
      </c>
      <c r="V53" s="86">
        <f t="shared" si="11"/>
        <v>3500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40900</v>
      </c>
      <c r="AC53" s="86">
        <f t="shared" si="11"/>
        <v>0</v>
      </c>
      <c r="AD53" s="86">
        <f t="shared" si="11"/>
        <v>0</v>
      </c>
      <c r="AE53" s="86">
        <f t="shared" si="11"/>
        <v>124210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11820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3770</v>
      </c>
      <c r="BJ53" s="86">
        <f t="shared" si="11"/>
        <v>0</v>
      </c>
      <c r="BK53" s="86">
        <f t="shared" si="11"/>
        <v>0</v>
      </c>
      <c r="BL53" s="86">
        <f t="shared" si="11"/>
        <v>29010</v>
      </c>
      <c r="BM53" s="86">
        <f t="shared" si="11"/>
        <v>0</v>
      </c>
      <c r="BN53" s="86">
        <f t="shared" si="11"/>
        <v>0</v>
      </c>
      <c r="BO53" s="86">
        <f t="shared" si="11"/>
        <v>102400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279000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784450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2017-05-16T14:09:44Z</dcterms:modified>
  <cp:category/>
  <cp:version/>
  <cp:contentType/>
  <cp:contentStatus/>
</cp:coreProperties>
</file>